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B\Homework for you\2019\Michael\Final\"/>
    </mc:Choice>
  </mc:AlternateContent>
  <bookViews>
    <workbookView xWindow="0" yWindow="0" windowWidth="20490" windowHeight="7755" activeTab="6"/>
  </bookViews>
  <sheets>
    <sheet name="Journalize" sheetId="1" r:id="rId1"/>
    <sheet name="Ledger" sheetId="3" r:id="rId2"/>
    <sheet name="Unadjusted TB" sheetId="2" r:id="rId3"/>
    <sheet name="ADJ TB" sheetId="4" r:id="rId4"/>
    <sheet name="Bal Sht" sheetId="5" r:id="rId5"/>
    <sheet name="Income Stmt" sheetId="6" r:id="rId6"/>
    <sheet name="Sheet4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C10" i="4"/>
  <c r="C27" i="5"/>
  <c r="C26" i="5"/>
  <c r="B26" i="5"/>
  <c r="C14" i="5"/>
  <c r="C11" i="6"/>
  <c r="C13" i="6"/>
  <c r="D15" i="6" s="1"/>
  <c r="C9" i="6"/>
  <c r="B11" i="6"/>
  <c r="B13" i="6"/>
  <c r="B9" i="6"/>
  <c r="D6" i="6"/>
  <c r="B6" i="6"/>
  <c r="E9" i="5"/>
  <c r="E7" i="5"/>
  <c r="B7" i="5"/>
  <c r="C20" i="4"/>
  <c r="D18" i="2"/>
  <c r="C18" i="2"/>
  <c r="C7" i="2"/>
  <c r="C8" i="2"/>
  <c r="C10" i="2"/>
  <c r="C11" i="2"/>
  <c r="C13" i="2"/>
  <c r="C15" i="2"/>
  <c r="C16" i="2"/>
  <c r="C14" i="2"/>
  <c r="E28" i="5" l="1"/>
  <c r="D15" i="5"/>
  <c r="E22" i="5" s="1"/>
  <c r="E23" i="5" s="1"/>
  <c r="D16" i="6"/>
  <c r="C6" i="7" s="1"/>
  <c r="C8" i="7" s="1"/>
  <c r="B16" i="2"/>
  <c r="D12" i="2"/>
  <c r="G43" i="3"/>
  <c r="G45" i="3"/>
  <c r="D45" i="3"/>
  <c r="B43" i="3"/>
  <c r="D43" i="3" l="1"/>
  <c r="D38" i="3"/>
  <c r="B38" i="3"/>
  <c r="G38" i="3"/>
  <c r="G40" i="3" s="1"/>
  <c r="G33" i="3"/>
  <c r="B33" i="3"/>
  <c r="D33" i="3"/>
  <c r="D35" i="3"/>
  <c r="G35" i="3"/>
  <c r="G30" i="3"/>
  <c r="D30" i="3"/>
  <c r="D3" i="3"/>
  <c r="D25" i="3"/>
  <c r="G23" i="3"/>
  <c r="G22" i="3"/>
  <c r="E22" i="3"/>
  <c r="D22" i="3"/>
  <c r="G28" i="3" s="1"/>
  <c r="B22" i="3"/>
  <c r="E28" i="3" s="1"/>
  <c r="G4" i="3"/>
  <c r="E4" i="3"/>
  <c r="G3" i="3"/>
  <c r="E3" i="3"/>
  <c r="G2" i="3"/>
  <c r="E2" i="3"/>
  <c r="B16" i="3" s="1"/>
  <c r="D2" i="3"/>
  <c r="G9" i="3" s="1"/>
  <c r="B2" i="3"/>
  <c r="E9" i="3" s="1"/>
  <c r="D6" i="2"/>
  <c r="B5" i="2"/>
  <c r="D40" i="3" l="1"/>
  <c r="D28" i="3"/>
  <c r="D9" i="2"/>
  <c r="G25" i="3"/>
  <c r="D6" i="3"/>
  <c r="G5" i="3" s="1"/>
  <c r="D10" i="3"/>
  <c r="G13" i="3"/>
  <c r="D13" i="3" s="1"/>
  <c r="D16" i="3"/>
  <c r="D19" i="3" l="1"/>
  <c r="G16" i="3"/>
  <c r="G19" i="3" s="1"/>
</calcChain>
</file>

<file path=xl/sharedStrings.xml><?xml version="1.0" encoding="utf-8"?>
<sst xmlns="http://schemas.openxmlformats.org/spreadsheetml/2006/main" count="144" uniqueCount="86">
  <si>
    <t>Journal Entry</t>
  </si>
  <si>
    <t>Details</t>
  </si>
  <si>
    <t>Dr.</t>
  </si>
  <si>
    <t>Cr.</t>
  </si>
  <si>
    <t>Date</t>
  </si>
  <si>
    <t>Cash</t>
  </si>
  <si>
    <t xml:space="preserve">             Ordinary Share Capital</t>
  </si>
  <si>
    <t>To record Ordinary share Purchase</t>
  </si>
  <si>
    <t>Land</t>
  </si>
  <si>
    <t xml:space="preserve">             Cash</t>
  </si>
  <si>
    <t xml:space="preserve">To record Purchase of Land </t>
  </si>
  <si>
    <t>Accounts Receivable</t>
  </si>
  <si>
    <t>To record service revenue on account</t>
  </si>
  <si>
    <t>Service Revenue</t>
  </si>
  <si>
    <t xml:space="preserve">                Accounts Receivable</t>
  </si>
  <si>
    <t>Equipment</t>
  </si>
  <si>
    <t xml:space="preserve">              Cash</t>
  </si>
  <si>
    <t>To record Purchase of Equipment</t>
  </si>
  <si>
    <t>Supplies</t>
  </si>
  <si>
    <t xml:space="preserve">            Accounts Payable</t>
  </si>
  <si>
    <t>To record Purchase of  Supplies on Account</t>
  </si>
  <si>
    <t>15/8/2019</t>
  </si>
  <si>
    <t>14/11/2019</t>
  </si>
  <si>
    <t>Insurance</t>
  </si>
  <si>
    <t xml:space="preserve">            Cash</t>
  </si>
  <si>
    <t>To record payment of 1-year Insurance</t>
  </si>
  <si>
    <t>Utilities Expenses</t>
  </si>
  <si>
    <t>Salaries Expense</t>
  </si>
  <si>
    <t>Rent Expense</t>
  </si>
  <si>
    <t>To record payment of Expenses : Utilities, salaries and Rent</t>
  </si>
  <si>
    <t>UNADJUSTED TRIAL BALANCE</t>
  </si>
  <si>
    <t>FOR THE YEAR  2019</t>
  </si>
  <si>
    <t>DR</t>
  </si>
  <si>
    <t>CR</t>
  </si>
  <si>
    <t>Account Title</t>
  </si>
  <si>
    <t>Ordinary Share  Capital</t>
  </si>
  <si>
    <t>Acounts Receivable</t>
  </si>
  <si>
    <t>Accounts Payable</t>
  </si>
  <si>
    <t>Utlilities Expense</t>
  </si>
  <si>
    <t>Rent Expenses</t>
  </si>
  <si>
    <t>Cash  A/c</t>
  </si>
  <si>
    <t>dr</t>
  </si>
  <si>
    <t>cr</t>
  </si>
  <si>
    <t>Ordinary Share</t>
  </si>
  <si>
    <t>ADAM COMPANY</t>
  </si>
  <si>
    <t>Bal c/d</t>
  </si>
  <si>
    <t>Ordinary Share Capital</t>
  </si>
  <si>
    <t>31/12/2019</t>
  </si>
  <si>
    <t>31/12/2o19</t>
  </si>
  <si>
    <t>Land A/c</t>
  </si>
  <si>
    <t xml:space="preserve">                Service Revenue</t>
  </si>
  <si>
    <t>Bal C/d</t>
  </si>
  <si>
    <t>To record the Receipt from debtors</t>
  </si>
  <si>
    <t>Equipment A/c</t>
  </si>
  <si>
    <t>bal c/d</t>
  </si>
  <si>
    <t>Supplies A/c</t>
  </si>
  <si>
    <t xml:space="preserve"> TRIAL BALANCE</t>
  </si>
  <si>
    <t>Adam Company</t>
  </si>
  <si>
    <t>Balance Sheet</t>
  </si>
  <si>
    <t>As At 31/12/2019</t>
  </si>
  <si>
    <t>Non-Current Asset</t>
  </si>
  <si>
    <t>Cost</t>
  </si>
  <si>
    <t>Dep</t>
  </si>
  <si>
    <t>NBV</t>
  </si>
  <si>
    <t xml:space="preserve">Land </t>
  </si>
  <si>
    <t>Total non-current Asset</t>
  </si>
  <si>
    <t xml:space="preserve">Income statement </t>
  </si>
  <si>
    <t>For the Year Ended 31/12/2019</t>
  </si>
  <si>
    <t>Less</t>
  </si>
  <si>
    <t>Operation Expenses</t>
  </si>
  <si>
    <t>Total Operating Expenses</t>
  </si>
  <si>
    <t>Net Income</t>
  </si>
  <si>
    <t>Statement  of Retained Earnigs</t>
  </si>
  <si>
    <t>Retained earnings at December 31, 2019</t>
  </si>
  <si>
    <t>Net income for the year ended December 31, 2019</t>
  </si>
  <si>
    <t>Dividends</t>
  </si>
  <si>
    <t>Depreciation</t>
  </si>
  <si>
    <t>Salaries Due</t>
  </si>
  <si>
    <t>Current Asset</t>
  </si>
  <si>
    <t xml:space="preserve"> Cash</t>
  </si>
  <si>
    <t>current Liabilities</t>
  </si>
  <si>
    <t>Accounts Payab;e</t>
  </si>
  <si>
    <t>Net Assets</t>
  </si>
  <si>
    <t>Total Assets</t>
  </si>
  <si>
    <t>Financed BY</t>
  </si>
  <si>
    <t>Insurance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</si>
</sst>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2" xfId="0" applyBorder="1"/>
    <xf numFmtId="14" fontId="0" fillId="0" borderId="0" xfId="0" applyNumberFormat="1"/>
    <xf numFmtId="14" fontId="0" fillId="0" borderId="3" xfId="0" applyNumberFormat="1" applyBorder="1"/>
    <xf numFmtId="43" fontId="0" fillId="0" borderId="4" xfId="1" applyFont="1" applyBorder="1"/>
    <xf numFmtId="0" fontId="0" fillId="0" borderId="5" xfId="0" applyBorder="1"/>
    <xf numFmtId="43" fontId="0" fillId="0" borderId="6" xfId="1" applyFont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43" fontId="0" fillId="0" borderId="8" xfId="1" applyFont="1" applyBorder="1"/>
    <xf numFmtId="0" fontId="0" fillId="0" borderId="12" xfId="0" applyBorder="1"/>
    <xf numFmtId="0" fontId="0" fillId="0" borderId="6" xfId="0" applyBorder="1"/>
    <xf numFmtId="43" fontId="0" fillId="0" borderId="9" xfId="1" applyFont="1" applyBorder="1"/>
    <xf numFmtId="43" fontId="0" fillId="0" borderId="10" xfId="1" applyFont="1" applyBorder="1"/>
    <xf numFmtId="43" fontId="0" fillId="0" borderId="11" xfId="1" applyFont="1" applyBorder="1"/>
    <xf numFmtId="0" fontId="0" fillId="0" borderId="13" xfId="0" applyBorder="1"/>
    <xf numFmtId="0" fontId="0" fillId="0" borderId="9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3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43" fontId="0" fillId="0" borderId="0" xfId="1" applyFont="1"/>
    <xf numFmtId="0" fontId="0" fillId="0" borderId="0" xfId="0" applyBorder="1"/>
    <xf numFmtId="14" fontId="0" fillId="0" borderId="18" xfId="0" applyNumberFormat="1" applyBorder="1"/>
    <xf numFmtId="0" fontId="0" fillId="0" borderId="19" xfId="0" applyBorder="1"/>
    <xf numFmtId="43" fontId="0" fillId="0" borderId="4" xfId="0" applyNumberFormat="1" applyBorder="1"/>
    <xf numFmtId="43" fontId="0" fillId="0" borderId="18" xfId="0" applyNumberFormat="1" applyBorder="1"/>
    <xf numFmtId="43" fontId="0" fillId="0" borderId="3" xfId="0" applyNumberFormat="1" applyBorder="1"/>
    <xf numFmtId="14" fontId="0" fillId="0" borderId="0" xfId="0" applyNumberFormat="1" applyBorder="1"/>
    <xf numFmtId="43" fontId="0" fillId="0" borderId="5" xfId="0" applyNumberFormat="1" applyBorder="1"/>
    <xf numFmtId="0" fontId="0" fillId="0" borderId="0" xfId="0" applyBorder="1" applyAlignment="1">
      <alignment horizontal="right"/>
    </xf>
    <xf numFmtId="43" fontId="0" fillId="0" borderId="7" xfId="0" applyNumberFormat="1" applyBorder="1"/>
    <xf numFmtId="43" fontId="0" fillId="0" borderId="8" xfId="0" applyNumberFormat="1" applyBorder="1"/>
    <xf numFmtId="43" fontId="0" fillId="0" borderId="6" xfId="0" applyNumberFormat="1" applyBorder="1"/>
    <xf numFmtId="0" fontId="0" fillId="0" borderId="5" xfId="0" applyBorder="1" applyAlignment="1">
      <alignment horizontal="right"/>
    </xf>
    <xf numFmtId="43" fontId="0" fillId="0" borderId="9" xfId="0" applyNumberFormat="1" applyBorder="1"/>
    <xf numFmtId="43" fontId="0" fillId="0" borderId="10" xfId="0" applyNumberFormat="1" applyBorder="1"/>
    <xf numFmtId="43" fontId="0" fillId="0" borderId="11" xfId="0" applyNumberFormat="1" applyBorder="1"/>
    <xf numFmtId="14" fontId="0" fillId="0" borderId="5" xfId="0" applyNumberFormat="1" applyBorder="1"/>
    <xf numFmtId="43" fontId="0" fillId="0" borderId="0" xfId="0" applyNumberFormat="1"/>
    <xf numFmtId="0" fontId="0" fillId="0" borderId="0" xfId="0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6"/>
  <sheetViews>
    <sheetView topLeftCell="A14" workbookViewId="0">
      <selection activeCell="C13" sqref="C13"/>
    </sheetView>
  </sheetViews>
  <sheetFormatPr defaultRowHeight="15" x14ac:dyDescent="0.25"/>
  <cols>
    <col min="2" max="2" width="14.42578125" customWidth="1"/>
    <col min="3" max="3" width="41.140625" customWidth="1"/>
    <col min="4" max="5" width="13.5703125" customWidth="1"/>
  </cols>
  <sheetData>
    <row r="3" spans="2:5" ht="15.75" thickBot="1" x14ac:dyDescent="0.3">
      <c r="B3" s="46" t="s">
        <v>0</v>
      </c>
      <c r="C3" s="46"/>
      <c r="D3" s="46"/>
      <c r="E3" s="46"/>
    </row>
    <row r="4" spans="2:5" ht="15.75" thickBot="1" x14ac:dyDescent="0.3">
      <c r="B4" s="18" t="s">
        <v>4</v>
      </c>
      <c r="C4" s="9" t="s">
        <v>1</v>
      </c>
      <c r="D4" s="1" t="s">
        <v>2</v>
      </c>
      <c r="E4" s="13" t="s">
        <v>3</v>
      </c>
    </row>
    <row r="5" spans="2:5" x14ac:dyDescent="0.25">
      <c r="B5" s="3">
        <v>43466</v>
      </c>
      <c r="C5" s="19" t="s">
        <v>5</v>
      </c>
      <c r="D5" s="15">
        <v>99000</v>
      </c>
      <c r="E5" s="4"/>
    </row>
    <row r="6" spans="2:5" x14ac:dyDescent="0.25">
      <c r="B6" s="5"/>
      <c r="C6" s="10" t="s">
        <v>6</v>
      </c>
      <c r="D6" s="16"/>
      <c r="E6" s="6">
        <v>99000</v>
      </c>
    </row>
    <row r="7" spans="2:5" ht="15.75" thickBot="1" x14ac:dyDescent="0.3">
      <c r="B7" s="7"/>
      <c r="C7" s="11" t="s">
        <v>7</v>
      </c>
      <c r="D7" s="11"/>
      <c r="E7" s="8"/>
    </row>
    <row r="8" spans="2:5" x14ac:dyDescent="0.25">
      <c r="B8" s="3">
        <v>43587</v>
      </c>
      <c r="C8" s="20" t="s">
        <v>8</v>
      </c>
      <c r="D8" s="15">
        <v>43200</v>
      </c>
      <c r="E8" s="4"/>
    </row>
    <row r="9" spans="2:5" x14ac:dyDescent="0.25">
      <c r="B9" s="5"/>
      <c r="C9" s="21" t="s">
        <v>9</v>
      </c>
      <c r="D9" s="16"/>
      <c r="E9" s="6">
        <v>43200</v>
      </c>
    </row>
    <row r="10" spans="2:5" ht="15.75" thickBot="1" x14ac:dyDescent="0.3">
      <c r="B10" s="7"/>
      <c r="C10" s="22" t="s">
        <v>10</v>
      </c>
      <c r="D10" s="17"/>
      <c r="E10" s="12"/>
    </row>
    <row r="11" spans="2:5" x14ac:dyDescent="0.25">
      <c r="B11" s="26">
        <v>43527</v>
      </c>
      <c r="C11" s="19" t="s">
        <v>11</v>
      </c>
      <c r="D11" s="15">
        <v>310000</v>
      </c>
      <c r="E11" s="4"/>
    </row>
    <row r="12" spans="2:5" x14ac:dyDescent="0.25">
      <c r="B12" s="5"/>
      <c r="C12" s="10" t="s">
        <v>50</v>
      </c>
      <c r="D12" s="16"/>
      <c r="E12" s="6">
        <v>310000</v>
      </c>
    </row>
    <row r="13" spans="2:5" ht="15.75" thickBot="1" x14ac:dyDescent="0.3">
      <c r="B13" s="7"/>
      <c r="C13" s="11" t="s">
        <v>12</v>
      </c>
      <c r="D13" s="17"/>
      <c r="E13" s="12"/>
    </row>
    <row r="14" spans="2:5" x14ac:dyDescent="0.25">
      <c r="B14" s="26">
        <v>43469</v>
      </c>
      <c r="C14" s="19" t="s">
        <v>5</v>
      </c>
      <c r="D14" s="15">
        <v>264800</v>
      </c>
      <c r="E14" s="4"/>
    </row>
    <row r="15" spans="2:5" x14ac:dyDescent="0.25">
      <c r="B15" s="5"/>
      <c r="C15" s="10" t="s">
        <v>14</v>
      </c>
      <c r="D15" s="16"/>
      <c r="E15" s="6">
        <v>264800</v>
      </c>
    </row>
    <row r="16" spans="2:5" ht="15.75" thickBot="1" x14ac:dyDescent="0.3">
      <c r="B16" s="7"/>
      <c r="C16" s="11" t="s">
        <v>52</v>
      </c>
      <c r="D16" s="17"/>
      <c r="E16" s="12"/>
    </row>
    <row r="17" spans="2:5" x14ac:dyDescent="0.25">
      <c r="B17" s="23"/>
      <c r="C17" s="19" t="s">
        <v>15</v>
      </c>
      <c r="D17" s="15">
        <v>110000</v>
      </c>
      <c r="E17" s="4"/>
    </row>
    <row r="18" spans="2:5" x14ac:dyDescent="0.25">
      <c r="B18" s="25">
        <v>43743</v>
      </c>
      <c r="C18" s="10" t="s">
        <v>16</v>
      </c>
      <c r="D18" s="16"/>
      <c r="E18" s="6">
        <v>110000</v>
      </c>
    </row>
    <row r="19" spans="2:5" ht="15.75" thickBot="1" x14ac:dyDescent="0.3">
      <c r="B19" s="7"/>
      <c r="C19" s="11" t="s">
        <v>17</v>
      </c>
      <c r="D19" s="17"/>
      <c r="E19" s="12"/>
    </row>
    <row r="20" spans="2:5" x14ac:dyDescent="0.25">
      <c r="B20" s="23"/>
      <c r="C20" s="19" t="s">
        <v>18</v>
      </c>
      <c r="D20" s="15">
        <v>10800</v>
      </c>
      <c r="E20" s="4"/>
    </row>
    <row r="21" spans="2:5" x14ac:dyDescent="0.25">
      <c r="B21" s="24" t="s">
        <v>21</v>
      </c>
      <c r="C21" s="10" t="s">
        <v>19</v>
      </c>
      <c r="D21" s="16"/>
      <c r="E21" s="6">
        <v>10800</v>
      </c>
    </row>
    <row r="22" spans="2:5" ht="15.75" thickBot="1" x14ac:dyDescent="0.3">
      <c r="B22" s="7"/>
      <c r="C22" s="11" t="s">
        <v>20</v>
      </c>
      <c r="D22" s="17"/>
      <c r="E22" s="12"/>
    </row>
    <row r="23" spans="2:5" x14ac:dyDescent="0.25">
      <c r="B23" s="23"/>
      <c r="C23" s="19" t="s">
        <v>23</v>
      </c>
      <c r="D23" s="15">
        <v>4800</v>
      </c>
      <c r="E23" s="4"/>
    </row>
    <row r="24" spans="2:5" x14ac:dyDescent="0.25">
      <c r="B24" s="5" t="s">
        <v>22</v>
      </c>
      <c r="C24" s="10" t="s">
        <v>24</v>
      </c>
      <c r="D24" s="16"/>
      <c r="E24" s="6">
        <v>4800</v>
      </c>
    </row>
    <row r="25" spans="2:5" ht="15.75" thickBot="1" x14ac:dyDescent="0.3">
      <c r="B25" s="7"/>
      <c r="C25" s="11" t="s">
        <v>25</v>
      </c>
      <c r="D25" s="17"/>
      <c r="E25" s="12"/>
    </row>
    <row r="26" spans="2:5" x14ac:dyDescent="0.25">
      <c r="C26" s="10" t="s">
        <v>26</v>
      </c>
      <c r="D26" s="16">
        <v>12800</v>
      </c>
      <c r="E26" s="6"/>
    </row>
    <row r="27" spans="2:5" x14ac:dyDescent="0.25">
      <c r="B27" s="2">
        <v>43477</v>
      </c>
      <c r="C27" s="10" t="s">
        <v>27</v>
      </c>
      <c r="D27" s="16">
        <v>50000</v>
      </c>
      <c r="E27" s="6"/>
    </row>
    <row r="28" spans="2:5" x14ac:dyDescent="0.25">
      <c r="C28" s="10" t="s">
        <v>28</v>
      </c>
      <c r="D28" s="16">
        <v>131000</v>
      </c>
      <c r="E28" s="6"/>
    </row>
    <row r="29" spans="2:5" x14ac:dyDescent="0.25">
      <c r="C29" s="10" t="s">
        <v>16</v>
      </c>
      <c r="D29" s="16"/>
      <c r="E29" s="6">
        <v>193800</v>
      </c>
    </row>
    <row r="30" spans="2:5" x14ac:dyDescent="0.25">
      <c r="C30" s="10" t="s">
        <v>29</v>
      </c>
      <c r="D30" s="10"/>
      <c r="E30" s="14"/>
    </row>
    <row r="31" spans="2:5" x14ac:dyDescent="0.25">
      <c r="C31" s="10"/>
      <c r="D31" s="10"/>
      <c r="E31" s="14"/>
    </row>
    <row r="32" spans="2:5" x14ac:dyDescent="0.25">
      <c r="C32" s="10"/>
      <c r="D32" s="10"/>
      <c r="E32" s="14"/>
    </row>
    <row r="33" spans="3:5" x14ac:dyDescent="0.25">
      <c r="C33" s="10"/>
      <c r="D33" s="10"/>
      <c r="E33" s="14"/>
    </row>
    <row r="34" spans="3:5" x14ac:dyDescent="0.25">
      <c r="C34" s="10"/>
      <c r="D34" s="10"/>
      <c r="E34" s="14"/>
    </row>
    <row r="35" spans="3:5" x14ac:dyDescent="0.25">
      <c r="C35" s="10"/>
      <c r="D35" s="10"/>
      <c r="E35" s="14"/>
    </row>
    <row r="36" spans="3:5" ht="15.75" thickBot="1" x14ac:dyDescent="0.3">
      <c r="C36" s="11"/>
      <c r="D36" s="11"/>
      <c r="E36" s="8"/>
    </row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30" workbookViewId="0">
      <selection activeCell="C41" sqref="C41"/>
    </sheetView>
  </sheetViews>
  <sheetFormatPr defaultRowHeight="15" x14ac:dyDescent="0.25"/>
  <cols>
    <col min="2" max="2" width="16" customWidth="1"/>
    <col min="3" max="3" width="18.140625" customWidth="1"/>
    <col min="4" max="6" width="19.7109375" customWidth="1"/>
    <col min="7" max="7" width="15.5703125" customWidth="1"/>
  </cols>
  <sheetData>
    <row r="1" spans="1:8" ht="15.75" thickBot="1" x14ac:dyDescent="0.3">
      <c r="A1" t="s">
        <v>41</v>
      </c>
      <c r="B1" s="49" t="s">
        <v>40</v>
      </c>
      <c r="C1" s="50"/>
      <c r="D1" s="50"/>
      <c r="E1" s="50"/>
      <c r="F1" s="50"/>
      <c r="G1" s="50"/>
      <c r="H1" t="s">
        <v>42</v>
      </c>
    </row>
    <row r="2" spans="1:8" x14ac:dyDescent="0.25">
      <c r="B2" s="3">
        <f>Journalize!B5</f>
        <v>43466</v>
      </c>
      <c r="C2" s="29" t="s">
        <v>43</v>
      </c>
      <c r="D2" s="31">
        <f>Journalize!D5</f>
        <v>99000</v>
      </c>
      <c r="E2" s="29">
        <f>Journalize!B8</f>
        <v>43587</v>
      </c>
      <c r="F2" s="32" t="s">
        <v>8</v>
      </c>
      <c r="G2" s="33">
        <f>Journalize!E9</f>
        <v>43200</v>
      </c>
    </row>
    <row r="3" spans="1:8" x14ac:dyDescent="0.25">
      <c r="B3" s="44">
        <v>43469</v>
      </c>
      <c r="C3" s="28" t="s">
        <v>11</v>
      </c>
      <c r="D3" s="39">
        <f>G22</f>
        <v>264800</v>
      </c>
      <c r="E3" s="34">
        <f>Journalize!B18</f>
        <v>43743</v>
      </c>
      <c r="F3" s="28" t="s">
        <v>15</v>
      </c>
      <c r="G3" s="35">
        <f>Journalize!E18</f>
        <v>110000</v>
      </c>
    </row>
    <row r="4" spans="1:8" x14ac:dyDescent="0.25">
      <c r="B4" s="40" t="s">
        <v>47</v>
      </c>
      <c r="C4" s="28"/>
      <c r="D4" s="39"/>
      <c r="E4" s="36" t="str">
        <f>Journalize!B24</f>
        <v>14/11/2019</v>
      </c>
      <c r="F4" s="28" t="s">
        <v>23</v>
      </c>
      <c r="G4" s="35">
        <f>Journalize!E24</f>
        <v>4800</v>
      </c>
    </row>
    <row r="5" spans="1:8" x14ac:dyDescent="0.25">
      <c r="B5" s="5"/>
      <c r="C5" s="28"/>
      <c r="D5" s="14"/>
      <c r="E5" s="28"/>
      <c r="F5" s="28" t="s">
        <v>45</v>
      </c>
      <c r="G5" s="35">
        <f>D6-158000</f>
        <v>205800</v>
      </c>
    </row>
    <row r="6" spans="1:8" ht="15.75" thickBot="1" x14ac:dyDescent="0.3">
      <c r="B6" s="7"/>
      <c r="C6" s="30"/>
      <c r="D6" s="38">
        <f>SUM(D2:D3)</f>
        <v>363800</v>
      </c>
      <c r="E6" s="30"/>
      <c r="F6" s="30"/>
      <c r="G6" s="37"/>
    </row>
    <row r="8" spans="1:8" ht="15.75" thickBot="1" x14ac:dyDescent="0.3">
      <c r="B8" s="49" t="s">
        <v>46</v>
      </c>
      <c r="C8" s="50"/>
      <c r="D8" s="50"/>
      <c r="E8" s="50"/>
      <c r="F8" s="50"/>
      <c r="G8" s="50"/>
    </row>
    <row r="9" spans="1:8" x14ac:dyDescent="0.25">
      <c r="B9" s="3"/>
      <c r="C9" s="29"/>
      <c r="D9" s="31"/>
      <c r="E9" s="29">
        <f>B2</f>
        <v>43466</v>
      </c>
      <c r="F9" s="32" t="s">
        <v>5</v>
      </c>
      <c r="G9" s="33">
        <f>D2</f>
        <v>99000</v>
      </c>
    </row>
    <row r="10" spans="1:8" x14ac:dyDescent="0.25">
      <c r="B10" s="5" t="s">
        <v>48</v>
      </c>
      <c r="C10" s="28" t="s">
        <v>45</v>
      </c>
      <c r="D10" s="39">
        <f>G9</f>
        <v>99000</v>
      </c>
      <c r="E10" s="34"/>
      <c r="F10" s="28"/>
      <c r="G10" s="35"/>
    </row>
    <row r="11" spans="1:8" x14ac:dyDescent="0.25">
      <c r="B11" s="5"/>
      <c r="C11" s="28"/>
      <c r="D11" s="39"/>
      <c r="E11" s="36"/>
      <c r="F11" s="28"/>
      <c r="G11" s="35"/>
    </row>
    <row r="12" spans="1:8" x14ac:dyDescent="0.25">
      <c r="B12" s="5"/>
      <c r="C12" s="28"/>
      <c r="D12" s="14"/>
      <c r="E12" s="28"/>
      <c r="F12" s="28"/>
      <c r="G12" s="5"/>
    </row>
    <row r="13" spans="1:8" ht="15.75" thickBot="1" x14ac:dyDescent="0.3">
      <c r="B13" s="7"/>
      <c r="C13" s="30"/>
      <c r="D13" s="38">
        <f>G13</f>
        <v>99000</v>
      </c>
      <c r="E13" s="30"/>
      <c r="F13" s="30"/>
      <c r="G13" s="37">
        <f>G9</f>
        <v>99000</v>
      </c>
    </row>
    <row r="15" spans="1:8" ht="15.75" thickBot="1" x14ac:dyDescent="0.3">
      <c r="B15" s="49" t="s">
        <v>49</v>
      </c>
      <c r="C15" s="50"/>
      <c r="D15" s="50"/>
      <c r="E15" s="50"/>
      <c r="F15" s="50"/>
      <c r="G15" s="50"/>
    </row>
    <row r="16" spans="1:8" x14ac:dyDescent="0.25">
      <c r="A16" s="23"/>
      <c r="B16" s="3">
        <f>E2</f>
        <v>43587</v>
      </c>
      <c r="C16" s="29" t="s">
        <v>5</v>
      </c>
      <c r="D16" s="31">
        <f>G2</f>
        <v>43200</v>
      </c>
      <c r="E16" s="29" t="s">
        <v>47</v>
      </c>
      <c r="F16" s="32" t="s">
        <v>45</v>
      </c>
      <c r="G16" s="41">
        <f>D16</f>
        <v>43200</v>
      </c>
    </row>
    <row r="17" spans="1:7" x14ac:dyDescent="0.25">
      <c r="A17" s="5"/>
      <c r="B17" s="5"/>
      <c r="C17" s="28"/>
      <c r="D17" s="14"/>
      <c r="E17" s="34"/>
      <c r="F17" s="28"/>
      <c r="G17" s="42"/>
    </row>
    <row r="18" spans="1:7" x14ac:dyDescent="0.25">
      <c r="A18" s="5"/>
      <c r="B18" s="5"/>
      <c r="C18" s="28"/>
      <c r="D18" s="39"/>
      <c r="E18" s="36"/>
      <c r="F18" s="28"/>
      <c r="G18" s="42"/>
    </row>
    <row r="19" spans="1:7" ht="15.75" thickBot="1" x14ac:dyDescent="0.3">
      <c r="A19" s="7"/>
      <c r="B19" s="7"/>
      <c r="C19" s="30"/>
      <c r="D19" s="38">
        <f>D16</f>
        <v>43200</v>
      </c>
      <c r="E19" s="30"/>
      <c r="F19" s="30"/>
      <c r="G19" s="43">
        <f>G16</f>
        <v>43200</v>
      </c>
    </row>
    <row r="21" spans="1:7" ht="15.75" thickBot="1" x14ac:dyDescent="0.3">
      <c r="B21" s="47" t="s">
        <v>11</v>
      </c>
      <c r="C21" s="48"/>
      <c r="D21" s="48"/>
      <c r="E21" s="48"/>
      <c r="F21" s="48"/>
      <c r="G21" s="48"/>
    </row>
    <row r="22" spans="1:7" x14ac:dyDescent="0.25">
      <c r="B22" s="3">
        <f>Journalize!B11</f>
        <v>43527</v>
      </c>
      <c r="C22" s="29" t="s">
        <v>13</v>
      </c>
      <c r="D22" s="31">
        <f>Journalize!D11</f>
        <v>310000</v>
      </c>
      <c r="E22" s="29">
        <f>Journalize!B14</f>
        <v>43469</v>
      </c>
      <c r="F22" s="32" t="s">
        <v>5</v>
      </c>
      <c r="G22" s="41">
        <f>Journalize!D14</f>
        <v>264800</v>
      </c>
    </row>
    <row r="23" spans="1:7" x14ac:dyDescent="0.25">
      <c r="B23" s="5"/>
      <c r="C23" s="28"/>
      <c r="D23" s="14"/>
      <c r="E23" s="34" t="s">
        <v>47</v>
      </c>
      <c r="F23" s="28" t="s">
        <v>51</v>
      </c>
      <c r="G23" s="42">
        <f>D22-G22</f>
        <v>45200</v>
      </c>
    </row>
    <row r="24" spans="1:7" x14ac:dyDescent="0.25">
      <c r="B24" s="5"/>
      <c r="C24" s="28"/>
      <c r="D24" s="39"/>
      <c r="E24" s="36"/>
      <c r="F24" s="28"/>
      <c r="G24" s="42"/>
    </row>
    <row r="25" spans="1:7" ht="15.75" thickBot="1" x14ac:dyDescent="0.3">
      <c r="B25" s="7"/>
      <c r="C25" s="30"/>
      <c r="D25" s="38">
        <f>D22</f>
        <v>310000</v>
      </c>
      <c r="E25" s="30"/>
      <c r="F25" s="30"/>
      <c r="G25" s="43">
        <f>D22</f>
        <v>310000</v>
      </c>
    </row>
    <row r="27" spans="1:7" ht="15.75" thickBot="1" x14ac:dyDescent="0.3">
      <c r="B27" s="47" t="s">
        <v>13</v>
      </c>
      <c r="C27" s="48"/>
      <c r="D27" s="48"/>
      <c r="E27" s="48"/>
      <c r="F27" s="48"/>
      <c r="G27" s="48"/>
    </row>
    <row r="28" spans="1:7" x14ac:dyDescent="0.25">
      <c r="B28" s="3" t="s">
        <v>47</v>
      </c>
      <c r="C28" s="29" t="s">
        <v>45</v>
      </c>
      <c r="D28" s="31">
        <f>G28</f>
        <v>310000</v>
      </c>
      <c r="E28" s="29">
        <f>B22</f>
        <v>43527</v>
      </c>
      <c r="F28" s="29" t="s">
        <v>11</v>
      </c>
      <c r="G28" s="32">
        <f>D22</f>
        <v>310000</v>
      </c>
    </row>
    <row r="29" spans="1:7" x14ac:dyDescent="0.25">
      <c r="B29" s="5"/>
      <c r="C29" s="28"/>
      <c r="D29" s="14"/>
      <c r="E29" s="34"/>
      <c r="F29" s="28"/>
      <c r="G29" s="42"/>
    </row>
    <row r="30" spans="1:7" ht="15.75" thickBot="1" x14ac:dyDescent="0.3">
      <c r="B30" s="7"/>
      <c r="C30" s="30"/>
      <c r="D30" s="38">
        <f>D28</f>
        <v>310000</v>
      </c>
      <c r="E30" s="30"/>
      <c r="F30" s="30"/>
      <c r="G30" s="43">
        <f>G28</f>
        <v>310000</v>
      </c>
    </row>
    <row r="32" spans="1:7" ht="15.75" thickBot="1" x14ac:dyDescent="0.3">
      <c r="B32" s="47" t="s">
        <v>53</v>
      </c>
      <c r="C32" s="48"/>
      <c r="D32" s="48"/>
      <c r="E32" s="48"/>
      <c r="F32" s="48"/>
      <c r="G32" s="48"/>
    </row>
    <row r="33" spans="2:7" x14ac:dyDescent="0.25">
      <c r="B33" s="3">
        <f>Journalize!B18</f>
        <v>43743</v>
      </c>
      <c r="C33" s="29" t="s">
        <v>5</v>
      </c>
      <c r="D33" s="31">
        <f>Journalize!D17</f>
        <v>110000</v>
      </c>
      <c r="E33" s="29" t="s">
        <v>47</v>
      </c>
      <c r="F33" s="29" t="s">
        <v>54</v>
      </c>
      <c r="G33" s="32">
        <f>D33</f>
        <v>110000</v>
      </c>
    </row>
    <row r="34" spans="2:7" x14ac:dyDescent="0.25">
      <c r="B34" s="5"/>
      <c r="C34" s="28"/>
      <c r="D34" s="14"/>
      <c r="E34" s="34"/>
      <c r="F34" s="28"/>
      <c r="G34" s="42"/>
    </row>
    <row r="35" spans="2:7" ht="15.75" thickBot="1" x14ac:dyDescent="0.3">
      <c r="B35" s="7"/>
      <c r="C35" s="30"/>
      <c r="D35" s="38">
        <f>D33</f>
        <v>110000</v>
      </c>
      <c r="E35" s="30"/>
      <c r="F35" s="30"/>
      <c r="G35" s="43">
        <f>G33</f>
        <v>110000</v>
      </c>
    </row>
    <row r="37" spans="2:7" ht="15.75" thickBot="1" x14ac:dyDescent="0.3">
      <c r="B37" s="47" t="s">
        <v>49</v>
      </c>
      <c r="C37" s="48"/>
      <c r="D37" s="48"/>
      <c r="E37" s="48"/>
      <c r="F37" s="48"/>
      <c r="G37" s="48"/>
    </row>
    <row r="38" spans="2:7" x14ac:dyDescent="0.25">
      <c r="B38" s="3">
        <f>Journalize!B8</f>
        <v>43587</v>
      </c>
      <c r="C38" s="29" t="s">
        <v>5</v>
      </c>
      <c r="D38" s="31">
        <f>Journalize!D8</f>
        <v>43200</v>
      </c>
      <c r="E38" s="29" t="s">
        <v>47</v>
      </c>
      <c r="F38" s="29" t="s">
        <v>54</v>
      </c>
      <c r="G38" s="32">
        <f>D38</f>
        <v>43200</v>
      </c>
    </row>
    <row r="39" spans="2:7" x14ac:dyDescent="0.25">
      <c r="B39" s="5"/>
      <c r="C39" s="28"/>
      <c r="D39" s="14"/>
      <c r="E39" s="34"/>
      <c r="F39" s="28"/>
      <c r="G39" s="42"/>
    </row>
    <row r="40" spans="2:7" ht="15.75" thickBot="1" x14ac:dyDescent="0.3">
      <c r="B40" s="7"/>
      <c r="C40" s="30"/>
      <c r="D40" s="38">
        <f>D38</f>
        <v>43200</v>
      </c>
      <c r="E40" s="30"/>
      <c r="F40" s="30"/>
      <c r="G40" s="43">
        <f>G38</f>
        <v>43200</v>
      </c>
    </row>
    <row r="42" spans="2:7" ht="15.75" thickBot="1" x14ac:dyDescent="0.3">
      <c r="B42" s="47" t="s">
        <v>55</v>
      </c>
      <c r="C42" s="48"/>
      <c r="D42" s="48"/>
      <c r="E42" s="48"/>
      <c r="F42" s="48"/>
      <c r="G42" s="48"/>
    </row>
    <row r="43" spans="2:7" x14ac:dyDescent="0.25">
      <c r="B43" s="3" t="str">
        <f>Journalize!B21</f>
        <v>15/8/2019</v>
      </c>
      <c r="C43" s="29" t="s">
        <v>37</v>
      </c>
      <c r="D43" s="31">
        <f>Journalize!D20</f>
        <v>10800</v>
      </c>
      <c r="E43" s="29"/>
      <c r="F43" s="29" t="s">
        <v>45</v>
      </c>
      <c r="G43" s="32">
        <f>G45</f>
        <v>10800</v>
      </c>
    </row>
    <row r="44" spans="2:7" x14ac:dyDescent="0.25">
      <c r="B44" s="5"/>
      <c r="C44" s="28"/>
      <c r="D44" s="14"/>
      <c r="E44" s="34"/>
      <c r="F44" s="28"/>
      <c r="G44" s="42"/>
    </row>
    <row r="45" spans="2:7" ht="15.75" thickBot="1" x14ac:dyDescent="0.3">
      <c r="B45" s="7"/>
      <c r="C45" s="30"/>
      <c r="D45" s="38">
        <f>D43</f>
        <v>10800</v>
      </c>
      <c r="E45" s="30"/>
      <c r="F45" s="30"/>
      <c r="G45" s="43">
        <f>D45</f>
        <v>10800</v>
      </c>
    </row>
  </sheetData>
  <mergeCells count="8">
    <mergeCell ref="B37:G37"/>
    <mergeCell ref="B42:G42"/>
    <mergeCell ref="B1:G1"/>
    <mergeCell ref="B8:G8"/>
    <mergeCell ref="B15:G15"/>
    <mergeCell ref="B21:G21"/>
    <mergeCell ref="B27:G27"/>
    <mergeCell ref="B32:G32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workbookViewId="0">
      <selection activeCell="C18" sqref="C18"/>
    </sheetView>
  </sheetViews>
  <sheetFormatPr defaultRowHeight="15" x14ac:dyDescent="0.25"/>
  <cols>
    <col min="2" max="2" width="23.5703125" customWidth="1"/>
    <col min="3" max="4" width="11.5703125" bestFit="1" customWidth="1"/>
  </cols>
  <sheetData>
    <row r="1" spans="2:4" x14ac:dyDescent="0.25">
      <c r="B1" s="52" t="s">
        <v>44</v>
      </c>
      <c r="C1" s="52"/>
      <c r="D1" s="52"/>
    </row>
    <row r="2" spans="2:4" x14ac:dyDescent="0.25">
      <c r="B2" s="49" t="s">
        <v>30</v>
      </c>
      <c r="C2" s="50"/>
      <c r="D2" s="50"/>
    </row>
    <row r="3" spans="2:4" x14ac:dyDescent="0.25">
      <c r="B3" s="51" t="s">
        <v>31</v>
      </c>
      <c r="C3" s="52"/>
      <c r="D3" s="52"/>
    </row>
    <row r="4" spans="2:4" x14ac:dyDescent="0.25">
      <c r="B4" t="s">
        <v>34</v>
      </c>
      <c r="C4" t="s">
        <v>32</v>
      </c>
      <c r="D4" t="s">
        <v>33</v>
      </c>
    </row>
    <row r="5" spans="2:4" x14ac:dyDescent="0.25">
      <c r="B5" t="str">
        <f>Journalize!C5</f>
        <v>Cash</v>
      </c>
      <c r="C5" s="27">
        <v>12000</v>
      </c>
      <c r="D5" s="27"/>
    </row>
    <row r="6" spans="2:4" x14ac:dyDescent="0.25">
      <c r="B6" t="s">
        <v>35</v>
      </c>
      <c r="C6" s="27"/>
      <c r="D6" s="27">
        <f>Journalize!E6</f>
        <v>99000</v>
      </c>
    </row>
    <row r="7" spans="2:4" x14ac:dyDescent="0.25">
      <c r="B7" t="s">
        <v>8</v>
      </c>
      <c r="C7" s="27">
        <f>Journalize!D8</f>
        <v>43200</v>
      </c>
      <c r="D7" s="27"/>
    </row>
    <row r="8" spans="2:4" x14ac:dyDescent="0.25">
      <c r="B8" t="s">
        <v>15</v>
      </c>
      <c r="C8" s="27">
        <f>Journalize!D17</f>
        <v>110000</v>
      </c>
      <c r="D8" s="27"/>
    </row>
    <row r="9" spans="2:4" x14ac:dyDescent="0.25">
      <c r="B9" t="s">
        <v>13</v>
      </c>
      <c r="C9" s="27"/>
      <c r="D9" s="27">
        <f>Ledger!G28</f>
        <v>310000</v>
      </c>
    </row>
    <row r="10" spans="2:4" x14ac:dyDescent="0.25">
      <c r="B10" t="s">
        <v>36</v>
      </c>
      <c r="C10" s="27">
        <f>Ledger!G23</f>
        <v>45200</v>
      </c>
      <c r="D10" s="27"/>
    </row>
    <row r="11" spans="2:4" x14ac:dyDescent="0.25">
      <c r="B11" t="s">
        <v>18</v>
      </c>
      <c r="C11" s="27">
        <f>Journalize!D20</f>
        <v>10800</v>
      </c>
      <c r="D11" s="27"/>
    </row>
    <row r="12" spans="2:4" x14ac:dyDescent="0.25">
      <c r="B12" t="s">
        <v>37</v>
      </c>
      <c r="C12" s="27"/>
      <c r="D12" s="27">
        <f>Journalize!E21</f>
        <v>10800</v>
      </c>
    </row>
    <row r="13" spans="2:4" x14ac:dyDescent="0.25">
      <c r="B13" t="s">
        <v>23</v>
      </c>
      <c r="C13" s="27">
        <f>Journalize!D23</f>
        <v>4800</v>
      </c>
      <c r="D13" s="27"/>
    </row>
    <row r="14" spans="2:4" x14ac:dyDescent="0.25">
      <c r="B14" t="s">
        <v>38</v>
      </c>
      <c r="C14" s="27">
        <f>Journalize!D26</f>
        <v>12800</v>
      </c>
      <c r="D14" s="27"/>
    </row>
    <row r="15" spans="2:4" x14ac:dyDescent="0.25">
      <c r="B15" t="s">
        <v>39</v>
      </c>
      <c r="C15" s="27">
        <f>Journalize!D27</f>
        <v>50000</v>
      </c>
      <c r="D15" s="27"/>
    </row>
    <row r="16" spans="2:4" x14ac:dyDescent="0.25">
      <c r="B16" t="str">
        <f>Journalize!C27</f>
        <v>Salaries Expense</v>
      </c>
      <c r="C16" s="27">
        <f>Journalize!D28</f>
        <v>131000</v>
      </c>
    </row>
    <row r="18" spans="3:4" x14ac:dyDescent="0.25">
      <c r="C18" s="45">
        <f>SUM(C5:C17)</f>
        <v>419800</v>
      </c>
      <c r="D18" s="45">
        <f>SUM(D5:D17)</f>
        <v>419800</v>
      </c>
    </row>
  </sheetData>
  <mergeCells count="3">
    <mergeCell ref="B2:D2"/>
    <mergeCell ref="B3:D3"/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workbookViewId="0">
      <selection activeCell="E13" sqref="E13"/>
    </sheetView>
  </sheetViews>
  <sheetFormatPr defaultRowHeight="15" x14ac:dyDescent="0.25"/>
  <cols>
    <col min="2" max="2" width="23.28515625" customWidth="1"/>
    <col min="3" max="3" width="12.85546875" customWidth="1"/>
    <col min="4" max="4" width="12.42578125" customWidth="1"/>
  </cols>
  <sheetData>
    <row r="1" spans="2:4" x14ac:dyDescent="0.25">
      <c r="B1" s="53" t="s">
        <v>44</v>
      </c>
      <c r="C1" s="53"/>
      <c r="D1" s="53"/>
    </row>
    <row r="2" spans="2:4" x14ac:dyDescent="0.25">
      <c r="B2" s="53" t="s">
        <v>56</v>
      </c>
      <c r="C2" s="53"/>
      <c r="D2" s="53"/>
    </row>
    <row r="3" spans="2:4" x14ac:dyDescent="0.25">
      <c r="B3" s="53" t="s">
        <v>31</v>
      </c>
      <c r="C3" s="53"/>
      <c r="D3" s="53"/>
    </row>
    <row r="4" spans="2:4" x14ac:dyDescent="0.25">
      <c r="B4" t="s">
        <v>34</v>
      </c>
      <c r="C4" t="s">
        <v>32</v>
      </c>
      <c r="D4" t="s">
        <v>33</v>
      </c>
    </row>
    <row r="5" spans="2:4" x14ac:dyDescent="0.25">
      <c r="B5" t="s">
        <v>5</v>
      </c>
      <c r="C5" s="27">
        <v>12000</v>
      </c>
      <c r="D5" s="27"/>
    </row>
    <row r="6" spans="2:4" x14ac:dyDescent="0.25">
      <c r="B6" t="s">
        <v>35</v>
      </c>
      <c r="C6" s="27"/>
      <c r="D6" s="27">
        <v>99000</v>
      </c>
    </row>
    <row r="7" spans="2:4" x14ac:dyDescent="0.25">
      <c r="B7" t="s">
        <v>8</v>
      </c>
      <c r="C7" s="27">
        <v>43200</v>
      </c>
      <c r="D7" s="27"/>
    </row>
    <row r="8" spans="2:4" x14ac:dyDescent="0.25">
      <c r="B8" t="s">
        <v>15</v>
      </c>
      <c r="C8" s="27">
        <v>110000</v>
      </c>
      <c r="D8" s="27"/>
    </row>
    <row r="9" spans="2:4" x14ac:dyDescent="0.25">
      <c r="B9" t="s">
        <v>13</v>
      </c>
      <c r="C9" s="27"/>
      <c r="D9" s="27">
        <v>313000</v>
      </c>
    </row>
    <row r="10" spans="2:4" x14ac:dyDescent="0.25">
      <c r="B10" t="s">
        <v>36</v>
      </c>
      <c r="C10" s="27">
        <f>45200+3000</f>
        <v>48200</v>
      </c>
      <c r="D10" s="27"/>
    </row>
    <row r="11" spans="2:4" x14ac:dyDescent="0.25">
      <c r="B11" t="s">
        <v>18</v>
      </c>
      <c r="C11" s="27">
        <v>16600</v>
      </c>
      <c r="D11" s="27"/>
    </row>
    <row r="12" spans="2:4" x14ac:dyDescent="0.25">
      <c r="B12" t="s">
        <v>37</v>
      </c>
      <c r="C12" s="27"/>
      <c r="D12" s="27">
        <v>16600</v>
      </c>
    </row>
    <row r="13" spans="2:4" x14ac:dyDescent="0.25">
      <c r="B13" t="s">
        <v>23</v>
      </c>
      <c r="C13" s="27">
        <v>6800</v>
      </c>
      <c r="D13" s="27"/>
    </row>
    <row r="14" spans="2:4" x14ac:dyDescent="0.25">
      <c r="B14" t="s">
        <v>38</v>
      </c>
      <c r="C14" s="27">
        <v>12800</v>
      </c>
      <c r="D14" s="27"/>
    </row>
    <row r="15" spans="2:4" x14ac:dyDescent="0.25">
      <c r="B15" t="s">
        <v>39</v>
      </c>
      <c r="C15" s="27">
        <v>50000</v>
      </c>
      <c r="D15" s="27"/>
    </row>
    <row r="16" spans="2:4" x14ac:dyDescent="0.25">
      <c r="B16" t="s">
        <v>27</v>
      </c>
      <c r="C16" s="27">
        <v>139000</v>
      </c>
      <c r="D16" s="27"/>
    </row>
    <row r="17" spans="2:4" x14ac:dyDescent="0.25">
      <c r="B17" t="s">
        <v>85</v>
      </c>
      <c r="D17" s="27">
        <v>2000</v>
      </c>
    </row>
    <row r="18" spans="2:4" x14ac:dyDescent="0.25">
      <c r="B18" t="s">
        <v>77</v>
      </c>
      <c r="D18" s="27">
        <v>8000</v>
      </c>
    </row>
    <row r="19" spans="2:4" x14ac:dyDescent="0.25">
      <c r="D19" s="27"/>
    </row>
    <row r="20" spans="2:4" x14ac:dyDescent="0.25">
      <c r="C20" s="45">
        <f>SUM(C5:C18)</f>
        <v>438600</v>
      </c>
      <c r="D20" s="45">
        <f>SUM(D5:D18)</f>
        <v>438600</v>
      </c>
    </row>
    <row r="21" spans="2:4" x14ac:dyDescent="0.25">
      <c r="D21" s="45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opLeftCell="A10" workbookViewId="0">
      <selection activeCell="D25" sqref="D25"/>
    </sheetView>
  </sheetViews>
  <sheetFormatPr defaultRowHeight="15" x14ac:dyDescent="0.25"/>
  <cols>
    <col min="2" max="2" width="24.5703125" customWidth="1"/>
    <col min="3" max="3" width="12.7109375" customWidth="1"/>
    <col min="4" max="4" width="13.140625" customWidth="1"/>
    <col min="5" max="5" width="15.28515625" customWidth="1"/>
  </cols>
  <sheetData>
    <row r="2" spans="2:5" x14ac:dyDescent="0.25">
      <c r="B2" s="53" t="s">
        <v>57</v>
      </c>
      <c r="C2" s="53"/>
      <c r="D2" s="53"/>
      <c r="E2" s="53"/>
    </row>
    <row r="3" spans="2:5" x14ac:dyDescent="0.25">
      <c r="B3" s="53" t="s">
        <v>58</v>
      </c>
      <c r="C3" s="53"/>
      <c r="D3" s="53"/>
      <c r="E3" s="53"/>
    </row>
    <row r="4" spans="2:5" x14ac:dyDescent="0.25">
      <c r="B4" s="53" t="s">
        <v>59</v>
      </c>
      <c r="C4" s="53"/>
      <c r="D4" s="53"/>
      <c r="E4" s="53"/>
    </row>
    <row r="6" spans="2:5" x14ac:dyDescent="0.25">
      <c r="B6" t="s">
        <v>60</v>
      </c>
      <c r="C6" t="s">
        <v>61</v>
      </c>
      <c r="D6" t="s">
        <v>62</v>
      </c>
      <c r="E6" t="s">
        <v>63</v>
      </c>
    </row>
    <row r="7" spans="2:5" x14ac:dyDescent="0.25">
      <c r="B7" t="str">
        <f>Journalize!C17</f>
        <v>Equipment</v>
      </c>
      <c r="C7">
        <v>110000</v>
      </c>
      <c r="D7">
        <v>15000</v>
      </c>
      <c r="E7">
        <f>C7-D7</f>
        <v>95000</v>
      </c>
    </row>
    <row r="8" spans="2:5" x14ac:dyDescent="0.25">
      <c r="B8" t="s">
        <v>64</v>
      </c>
      <c r="C8">
        <v>43200</v>
      </c>
      <c r="E8">
        <v>43200</v>
      </c>
    </row>
    <row r="9" spans="2:5" x14ac:dyDescent="0.25">
      <c r="B9" t="s">
        <v>65</v>
      </c>
      <c r="E9" s="27">
        <f>E7+E8</f>
        <v>138200</v>
      </c>
    </row>
    <row r="11" spans="2:5" x14ac:dyDescent="0.25">
      <c r="B11" t="s">
        <v>78</v>
      </c>
    </row>
    <row r="12" spans="2:5" x14ac:dyDescent="0.25">
      <c r="B12" t="s">
        <v>79</v>
      </c>
      <c r="C12" s="27">
        <v>12000</v>
      </c>
    </row>
    <row r="13" spans="2:5" x14ac:dyDescent="0.25">
      <c r="B13" t="s">
        <v>18</v>
      </c>
      <c r="C13" s="27">
        <v>16600</v>
      </c>
    </row>
    <row r="14" spans="2:5" x14ac:dyDescent="0.25">
      <c r="B14" t="s">
        <v>11</v>
      </c>
      <c r="C14" s="27">
        <f>'ADJ TB'!C10</f>
        <v>48200</v>
      </c>
    </row>
    <row r="15" spans="2:5" x14ac:dyDescent="0.25">
      <c r="D15" s="45">
        <f>C12+C14</f>
        <v>60200</v>
      </c>
    </row>
    <row r="16" spans="2:5" x14ac:dyDescent="0.25">
      <c r="B16" t="s">
        <v>80</v>
      </c>
    </row>
    <row r="17" spans="2:5" x14ac:dyDescent="0.25">
      <c r="B17" t="s">
        <v>81</v>
      </c>
      <c r="C17" s="27">
        <v>16600</v>
      </c>
    </row>
    <row r="18" spans="2:5" x14ac:dyDescent="0.25">
      <c r="B18" t="s">
        <v>77</v>
      </c>
      <c r="C18" s="27">
        <v>8000</v>
      </c>
    </row>
    <row r="19" spans="2:5" x14ac:dyDescent="0.25">
      <c r="B19" t="s">
        <v>23</v>
      </c>
      <c r="C19" s="27">
        <v>2000</v>
      </c>
    </row>
    <row r="20" spans="2:5" x14ac:dyDescent="0.25">
      <c r="C20" s="27"/>
    </row>
    <row r="21" spans="2:5" x14ac:dyDescent="0.25">
      <c r="C21" s="27"/>
      <c r="D21" s="45">
        <v>26600</v>
      </c>
    </row>
    <row r="22" spans="2:5" x14ac:dyDescent="0.25">
      <c r="B22" t="s">
        <v>82</v>
      </c>
      <c r="E22" s="45">
        <f>D15-D21</f>
        <v>33600</v>
      </c>
    </row>
    <row r="23" spans="2:5" x14ac:dyDescent="0.25">
      <c r="B23" t="s">
        <v>83</v>
      </c>
      <c r="E23" s="45">
        <f>E9+E22</f>
        <v>171800</v>
      </c>
    </row>
    <row r="25" spans="2:5" x14ac:dyDescent="0.25">
      <c r="B25" t="s">
        <v>84</v>
      </c>
    </row>
    <row r="26" spans="2:5" x14ac:dyDescent="0.25">
      <c r="B26" t="str">
        <f>Journalize!C6</f>
        <v xml:space="preserve">             Ordinary Share Capital</v>
      </c>
      <c r="C26" s="45">
        <f>Journalize!E6</f>
        <v>99000</v>
      </c>
    </row>
    <row r="27" spans="2:5" x14ac:dyDescent="0.25">
      <c r="B27" t="s">
        <v>71</v>
      </c>
      <c r="C27" s="45">
        <f>Sheet4!C8</f>
        <v>89400</v>
      </c>
    </row>
    <row r="28" spans="2:5" x14ac:dyDescent="0.25">
      <c r="E28" s="45">
        <f>C26+C27</f>
        <v>188400</v>
      </c>
    </row>
    <row r="29" spans="2:5" x14ac:dyDescent="0.25">
      <c r="E29" s="45"/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D10" sqref="D10"/>
    </sheetView>
  </sheetViews>
  <sheetFormatPr defaultRowHeight="15" x14ac:dyDescent="0.25"/>
  <cols>
    <col min="2" max="2" width="22.5703125" customWidth="1"/>
    <col min="3" max="4" width="11.5703125" bestFit="1" customWidth="1"/>
  </cols>
  <sheetData>
    <row r="1" spans="2:4" ht="15.75" thickBot="1" x14ac:dyDescent="0.3"/>
    <row r="2" spans="2:4" x14ac:dyDescent="0.25">
      <c r="B2" s="54" t="s">
        <v>57</v>
      </c>
      <c r="C2" s="55"/>
      <c r="D2" s="55"/>
    </row>
    <row r="3" spans="2:4" x14ac:dyDescent="0.25">
      <c r="B3" s="56" t="s">
        <v>66</v>
      </c>
      <c r="C3" s="57"/>
      <c r="D3" s="57"/>
    </row>
    <row r="4" spans="2:4" ht="15.75" thickBot="1" x14ac:dyDescent="0.3">
      <c r="B4" s="58" t="s">
        <v>67</v>
      </c>
      <c r="C4" s="59"/>
      <c r="D4" s="59"/>
    </row>
    <row r="6" spans="2:4" x14ac:dyDescent="0.25">
      <c r="B6" t="str">
        <f>'ADJ TB'!B9</f>
        <v>Service Revenue</v>
      </c>
      <c r="D6" s="27">
        <f>313000</f>
        <v>313000</v>
      </c>
    </row>
    <row r="7" spans="2:4" x14ac:dyDescent="0.25">
      <c r="B7" t="s">
        <v>68</v>
      </c>
    </row>
    <row r="8" spans="2:4" x14ac:dyDescent="0.25">
      <c r="B8" t="s">
        <v>69</v>
      </c>
    </row>
    <row r="9" spans="2:4" x14ac:dyDescent="0.25">
      <c r="B9" t="str">
        <f>Journalize!C26</f>
        <v>Utilities Expenses</v>
      </c>
      <c r="C9" s="27">
        <f>Journalize!D26</f>
        <v>12800</v>
      </c>
    </row>
    <row r="10" spans="2:4" x14ac:dyDescent="0.25">
      <c r="B10" t="s">
        <v>23</v>
      </c>
      <c r="C10" s="27">
        <v>6800</v>
      </c>
    </row>
    <row r="11" spans="2:4" x14ac:dyDescent="0.25">
      <c r="B11" t="str">
        <f>Journalize!C27</f>
        <v>Salaries Expense</v>
      </c>
      <c r="C11" s="27">
        <f>Journalize!D27+8000</f>
        <v>58000</v>
      </c>
    </row>
    <row r="12" spans="2:4" x14ac:dyDescent="0.25">
      <c r="B12" t="s">
        <v>76</v>
      </c>
      <c r="C12" s="27">
        <v>15000</v>
      </c>
    </row>
    <row r="13" spans="2:4" x14ac:dyDescent="0.25">
      <c r="B13" t="str">
        <f>Journalize!C28</f>
        <v>Rent Expense</v>
      </c>
      <c r="C13" s="27">
        <f>Journalize!D28</f>
        <v>131000</v>
      </c>
    </row>
    <row r="14" spans="2:4" x14ac:dyDescent="0.25">
      <c r="C14" s="27"/>
    </row>
    <row r="15" spans="2:4" x14ac:dyDescent="0.25">
      <c r="B15" t="s">
        <v>70</v>
      </c>
      <c r="D15" s="45">
        <f>SUM(C9:C13)</f>
        <v>223600</v>
      </c>
    </row>
    <row r="16" spans="2:4" x14ac:dyDescent="0.25">
      <c r="B16" t="s">
        <v>71</v>
      </c>
      <c r="D16" s="45">
        <f>D6-D15</f>
        <v>89400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tabSelected="1" workbookViewId="0">
      <selection activeCell="C11" sqref="C11"/>
    </sheetView>
  </sheetViews>
  <sheetFormatPr defaultRowHeight="15" x14ac:dyDescent="0.25"/>
  <cols>
    <col min="2" max="2" width="38.7109375" customWidth="1"/>
    <col min="3" max="3" width="13.85546875" customWidth="1"/>
  </cols>
  <sheetData>
    <row r="1" spans="2:3" ht="15.75" thickBot="1" x14ac:dyDescent="0.3"/>
    <row r="2" spans="2:3" x14ac:dyDescent="0.25">
      <c r="B2" s="54" t="s">
        <v>57</v>
      </c>
      <c r="C2" s="55"/>
    </row>
    <row r="3" spans="2:3" x14ac:dyDescent="0.25">
      <c r="B3" s="56" t="s">
        <v>72</v>
      </c>
      <c r="C3" s="57"/>
    </row>
    <row r="4" spans="2:3" ht="15.75" thickBot="1" x14ac:dyDescent="0.3">
      <c r="B4" s="58" t="s">
        <v>67</v>
      </c>
      <c r="C4" s="59"/>
    </row>
    <row r="5" spans="2:3" x14ac:dyDescent="0.25">
      <c r="B5" t="s">
        <v>73</v>
      </c>
      <c r="C5" s="27">
        <v>0</v>
      </c>
    </row>
    <row r="6" spans="2:3" x14ac:dyDescent="0.25">
      <c r="B6" t="s">
        <v>74</v>
      </c>
      <c r="C6" s="45">
        <f>'Income Stmt'!D16</f>
        <v>89400</v>
      </c>
    </row>
    <row r="7" spans="2:3" x14ac:dyDescent="0.25">
      <c r="B7" t="s">
        <v>75</v>
      </c>
      <c r="C7">
        <v>0</v>
      </c>
    </row>
    <row r="8" spans="2:3" x14ac:dyDescent="0.25">
      <c r="B8" t="s">
        <v>73</v>
      </c>
      <c r="C8" s="45">
        <f>C5+C6-C7</f>
        <v>89400</v>
      </c>
    </row>
  </sheetData>
  <mergeCells count="3">
    <mergeCell ref="B2:C2"/>
    <mergeCell ref="B3:C3"/>
    <mergeCell ref="B4:C4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Journalize</vt:lpstr>
      <vt:lpstr>Ledger</vt:lpstr>
      <vt:lpstr>Unadjusted TB</vt:lpstr>
      <vt:lpstr>ADJ TB</vt:lpstr>
      <vt:lpstr>Bal Sht</vt:lpstr>
      <vt:lpstr>Income Stmt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</cp:lastModifiedBy>
  <dcterms:created xsi:type="dcterms:W3CDTF">2019-12-10T23:02:17Z</dcterms:created>
  <dcterms:modified xsi:type="dcterms:W3CDTF">2019-12-11T06:52:06Z</dcterms:modified>
</cp:coreProperties>
</file>